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50" windowHeight="9885" activeTab="0"/>
  </bookViews>
  <sheets>
    <sheet name="ре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<sst xmlns="http://schemas.openxmlformats.org/spreadsheetml/2006/main" count="61" uniqueCount="60">
  <si>
    <t>Приложение № 1</t>
  </si>
  <si>
    <t>Отчет ЖСК "Медик" по предоставленным услугам по управлению,содержанию, ремонту,</t>
  </si>
  <si>
    <t>и коммунальным услугам за период с 01.01.2014г. по 31.12.2014г.</t>
  </si>
  <si>
    <t>г.Всеволожск, ул Межевая, д.29</t>
  </si>
  <si>
    <t>с 01.01.2014г. по 31.12.2014г.</t>
  </si>
  <si>
    <t>Собрано в 2014г.</t>
  </si>
  <si>
    <t xml:space="preserve">Остаток денежных средств на 01.01.2014 </t>
  </si>
  <si>
    <t>Получено на р/сч.</t>
  </si>
  <si>
    <t>Собрано МП " Центр КПСС"</t>
  </si>
  <si>
    <t>ИТОГО удержано вознагрождение Центром</t>
  </si>
  <si>
    <t>ИТОГО перечислено Центром</t>
  </si>
  <si>
    <t>Возврат взносов от ФСС</t>
  </si>
  <si>
    <t>Итого денежных средств на р/сч. За 2014г.</t>
  </si>
  <si>
    <t>Наименование услуги (население)</t>
  </si>
  <si>
    <t>Начислено за текущий период</t>
  </si>
  <si>
    <t>Собрано за текущий период</t>
  </si>
  <si>
    <t>Долг населения</t>
  </si>
  <si>
    <t>Оплачено за текущий период</t>
  </si>
  <si>
    <t>Содержание, управление жилья общего имущества (т.ч. благоустройство.уборка п/т,ВДГО, обсл.УУТЭ)</t>
  </si>
  <si>
    <t>Ремонт жилья</t>
  </si>
  <si>
    <t>Электроэнергия</t>
  </si>
  <si>
    <t>Тепловая энергия и ГВС</t>
  </si>
  <si>
    <t>Холодное водоснабжение и стоки</t>
  </si>
  <si>
    <t>ИТОГО по жилищным услугам:</t>
  </si>
  <si>
    <t xml:space="preserve"> Расходы по управлению и содержанию общего имущества МКД</t>
  </si>
  <si>
    <t>Направление расходования средств</t>
  </si>
  <si>
    <t>Сумма</t>
  </si>
  <si>
    <t>Вывоз мусора и разм. ТБО</t>
  </si>
  <si>
    <t>Оплата кредита</t>
  </si>
  <si>
    <t>ТО газ.оборудования</t>
  </si>
  <si>
    <t>Обслуживание УУТЭ</t>
  </si>
  <si>
    <t>Услуги паспортного стола</t>
  </si>
  <si>
    <t>Грунт</t>
  </si>
  <si>
    <t>Содержание МОП и прид.территории</t>
  </si>
  <si>
    <t>Хозяйственные расходы</t>
  </si>
  <si>
    <t>Материальные расходы</t>
  </si>
  <si>
    <t>Услуги банка</t>
  </si>
  <si>
    <t>Оплата труда и налоги</t>
  </si>
  <si>
    <t>Канц товары</t>
  </si>
  <si>
    <t>Пени</t>
  </si>
  <si>
    <t>ИТОГО по ОХ расходам:</t>
  </si>
  <si>
    <t>Отчет по текущему ремонту за 2014г.</t>
  </si>
  <si>
    <t>Фотореле</t>
  </si>
  <si>
    <t>Ремонт системы отопления</t>
  </si>
  <si>
    <t>Выборочный ремонт кровли</t>
  </si>
  <si>
    <t>Работы по гидроизоляции наружных стен</t>
  </si>
  <si>
    <t>Результат финансово-хозяйственной деятельности за 2014 г.</t>
  </si>
  <si>
    <t>Собрано  платежей</t>
  </si>
  <si>
    <t>Оплачено за текущий год</t>
  </si>
  <si>
    <t>Остаток ден.средств</t>
  </si>
  <si>
    <t>ВСЕГО за 2011-2012гг. (16 месяцев)</t>
  </si>
  <si>
    <t>ВСЕГО за 2013г.</t>
  </si>
  <si>
    <t>ВСЕГО за 2014г.</t>
  </si>
  <si>
    <t>Задолженность населения на 31.12.2014г.</t>
  </si>
  <si>
    <t>Задолженность ЖСК перед поставщиками на 01.01.2015г.</t>
  </si>
  <si>
    <t>в т.ч.</t>
  </si>
  <si>
    <t xml:space="preserve">ООО "ВсеволожскСпецТранс" </t>
  </si>
  <si>
    <t>Долг за коммунальные ресурсы</t>
  </si>
  <si>
    <t>Управляющий ЖСК "Медик"</t>
  </si>
  <si>
    <t>Хорошева Е.Н.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</si>
</sst>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52" applyFont="1" applyAlignment="1">
      <alignment horizontal="center" vertical="center"/>
      <protection/>
    </xf>
    <xf numFmtId="0" fontId="0" fillId="0" borderId="0" xfId="52">
      <alignment/>
      <protection/>
    </xf>
    <xf numFmtId="0" fontId="19" fillId="0" borderId="0" xfId="52" applyFont="1" applyAlignment="1">
      <alignment horizontal="center" vertical="center"/>
      <protection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64" fontId="21" fillId="0" borderId="15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/>
    </xf>
    <xf numFmtId="164" fontId="21" fillId="33" borderId="15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43" fontId="0" fillId="0" borderId="20" xfId="62" applyFont="1" applyBorder="1" applyAlignment="1">
      <alignment horizontal="center" vertical="center"/>
    </xf>
    <xf numFmtId="43" fontId="0" fillId="0" borderId="21" xfId="62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164" fontId="23" fillId="0" borderId="0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vertical="center" wrapText="1"/>
    </xf>
    <xf numFmtId="43" fontId="0" fillId="0" borderId="25" xfId="62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vertical="center" wrapText="1"/>
    </xf>
    <xf numFmtId="43" fontId="0" fillId="0" borderId="29" xfId="62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43" fontId="0" fillId="0" borderId="12" xfId="62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43" fontId="0" fillId="0" borderId="15" xfId="6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43" fontId="0" fillId="0" borderId="37" xfId="6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43" fontId="20" fillId="0" borderId="13" xfId="6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64" fontId="24" fillId="0" borderId="0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left" vertical="center" wrapText="1"/>
    </xf>
    <xf numFmtId="43" fontId="23" fillId="34" borderId="25" xfId="62" applyFont="1" applyFill="1" applyBorder="1" applyAlignment="1">
      <alignment horizontal="center" vertical="center" wrapText="1"/>
    </xf>
    <xf numFmtId="164" fontId="25" fillId="0" borderId="11" xfId="0" applyNumberFormat="1" applyFont="1" applyFill="1" applyBorder="1" applyAlignment="1">
      <alignment horizontal="left" vertical="center" wrapText="1"/>
    </xf>
    <xf numFmtId="164" fontId="25" fillId="0" borderId="12" xfId="0" applyNumberFormat="1" applyFont="1" applyFill="1" applyBorder="1" applyAlignment="1">
      <alignment horizontal="left" vertical="center" wrapText="1"/>
    </xf>
    <xf numFmtId="164" fontId="20" fillId="34" borderId="13" xfId="0" applyNumberFormat="1" applyFont="1" applyFill="1" applyBorder="1" applyAlignment="1">
      <alignment horizontal="right" vertic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0" fillId="0" borderId="22" xfId="52" applyBorder="1">
      <alignment/>
      <protection/>
    </xf>
    <xf numFmtId="0" fontId="0" fillId="0" borderId="41" xfId="52" applyBorder="1">
      <alignment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0" fillId="0" borderId="25" xfId="52" applyBorder="1">
      <alignment/>
      <protection/>
    </xf>
    <xf numFmtId="164" fontId="0" fillId="0" borderId="25" xfId="62" applyNumberFormat="1" applyFont="1" applyBorder="1" applyAlignment="1">
      <alignment horizontal="center"/>
    </xf>
    <xf numFmtId="164" fontId="0" fillId="0" borderId="25" xfId="62" applyNumberFormat="1" applyFont="1" applyBorder="1" applyAlignment="1">
      <alignment horizontal="center" vertical="center"/>
    </xf>
    <xf numFmtId="164" fontId="0" fillId="0" borderId="25" xfId="52" applyNumberFormat="1" applyFont="1" applyBorder="1" applyAlignment="1">
      <alignment horizontal="center"/>
      <protection/>
    </xf>
    <xf numFmtId="0" fontId="0" fillId="0" borderId="29" xfId="52" applyFont="1" applyBorder="1">
      <alignment/>
      <protection/>
    </xf>
    <xf numFmtId="164" fontId="0" fillId="0" borderId="29" xfId="62" applyNumberFormat="1" applyFont="1" applyBorder="1" applyAlignment="1">
      <alignment horizontal="center"/>
    </xf>
    <xf numFmtId="164" fontId="0" fillId="0" borderId="29" xfId="52" applyNumberFormat="1" applyFont="1" applyBorder="1" applyAlignment="1">
      <alignment horizontal="center" vertical="center"/>
      <protection/>
    </xf>
    <xf numFmtId="164" fontId="0" fillId="0" borderId="29" xfId="52" applyNumberFormat="1" applyFont="1" applyBorder="1" applyAlignment="1">
      <alignment horizontal="center"/>
      <protection/>
    </xf>
    <xf numFmtId="0" fontId="0" fillId="0" borderId="10" xfId="52" applyFont="1" applyBorder="1">
      <alignment/>
      <protection/>
    </xf>
    <xf numFmtId="0" fontId="0" fillId="0" borderId="17" xfId="52" applyFont="1" applyBorder="1">
      <alignment/>
      <protection/>
    </xf>
    <xf numFmtId="164" fontId="0" fillId="0" borderId="12" xfId="52" applyNumberFormat="1" applyFont="1" applyBorder="1" applyAlignment="1">
      <alignment horizontal="center"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0" xfId="52" applyNumberFormat="1">
      <alignment/>
      <protection/>
    </xf>
    <xf numFmtId="0" fontId="23" fillId="0" borderId="0" xfId="0" applyFont="1" applyBorder="1" applyAlignment="1">
      <alignment horizontal="left" vertical="center" wrapText="1"/>
    </xf>
    <xf numFmtId="43" fontId="0" fillId="0" borderId="0" xfId="60" applyFont="1" applyAlignment="1">
      <alignment/>
    </xf>
    <xf numFmtId="0" fontId="23" fillId="0" borderId="0" xfId="0" applyFont="1" applyAlignment="1">
      <alignment horizontal="left" wrapText="1"/>
    </xf>
    <xf numFmtId="43" fontId="20" fillId="0" borderId="0" xfId="0" applyNumberFormat="1" applyFont="1" applyAlignment="1">
      <alignment/>
    </xf>
    <xf numFmtId="0" fontId="23" fillId="0" borderId="0" xfId="0" applyFont="1" applyAlignment="1">
      <alignment horizontal="left" wrapText="1"/>
    </xf>
    <xf numFmtId="0" fontId="0" fillId="0" borderId="0" xfId="0" applyFont="1" applyBorder="1" applyAlignment="1">
      <alignment horizontal="right"/>
    </xf>
    <xf numFmtId="43" fontId="23" fillId="0" borderId="0" xfId="60" applyFont="1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G57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40.7109375" style="0" customWidth="1"/>
    <col min="2" max="2" width="14.140625" style="0" customWidth="1"/>
    <col min="3" max="3" width="14.57421875" style="0" customWidth="1"/>
    <col min="4" max="4" width="14.8515625" style="0" customWidth="1"/>
    <col min="5" max="5" width="13.421875" style="0" customWidth="1"/>
    <col min="6" max="6" width="11.8515625" style="0" bestFit="1" customWidth="1"/>
    <col min="8" max="8" width="18.140625" style="0" customWidth="1"/>
  </cols>
  <sheetData>
    <row r="1" spans="4:5" ht="12.75">
      <c r="D1" s="1" t="s">
        <v>0</v>
      </c>
      <c r="E1" s="2"/>
    </row>
    <row r="2" spans="1:5" s="4" customFormat="1" ht="15">
      <c r="A2" s="3" t="s">
        <v>1</v>
      </c>
      <c r="B2" s="3"/>
      <c r="C2" s="3"/>
      <c r="D2" s="3"/>
      <c r="E2" s="3"/>
    </row>
    <row r="3" spans="1:5" s="4" customFormat="1" ht="15">
      <c r="A3" s="3" t="s">
        <v>2</v>
      </c>
      <c r="B3" s="3"/>
      <c r="C3" s="3"/>
      <c r="D3" s="3"/>
      <c r="E3" s="3"/>
    </row>
    <row r="4" spans="1:5" s="4" customFormat="1" ht="15.75">
      <c r="A4" s="5" t="s">
        <v>3</v>
      </c>
      <c r="B4" s="5"/>
      <c r="C4" s="5"/>
      <c r="D4" s="5"/>
      <c r="E4" s="5"/>
    </row>
    <row r="5" spans="1:4" ht="15.75" thickBot="1">
      <c r="A5" s="6" t="s">
        <v>4</v>
      </c>
      <c r="B5" s="6"/>
      <c r="C5" s="6"/>
      <c r="D5" s="6"/>
    </row>
    <row r="6" spans="1:5" ht="16.5" customHeight="1" thickBot="1">
      <c r="A6" s="7"/>
      <c r="B6" s="8" t="s">
        <v>5</v>
      </c>
      <c r="C6" s="9"/>
      <c r="D6" s="9"/>
      <c r="E6" s="10"/>
    </row>
    <row r="7" spans="1:5" ht="14.25" customHeight="1">
      <c r="A7" s="11" t="s">
        <v>6</v>
      </c>
      <c r="B7" s="12">
        <v>5424.71</v>
      </c>
      <c r="C7" s="12"/>
      <c r="D7" s="12"/>
      <c r="E7" s="12"/>
    </row>
    <row r="8" spans="1:5" ht="14.25" customHeight="1">
      <c r="A8" s="11" t="s">
        <v>7</v>
      </c>
      <c r="B8" s="12">
        <v>6044.32</v>
      </c>
      <c r="C8" s="12"/>
      <c r="D8" s="12"/>
      <c r="E8" s="12"/>
    </row>
    <row r="9" spans="1:5" ht="14.25" customHeight="1">
      <c r="A9" s="11" t="s">
        <v>8</v>
      </c>
      <c r="B9" s="13">
        <v>3105544.85</v>
      </c>
      <c r="C9" s="13"/>
      <c r="D9" s="13"/>
      <c r="E9" s="13"/>
    </row>
    <row r="10" spans="1:5" ht="14.25" customHeight="1">
      <c r="A10" s="11" t="s">
        <v>9</v>
      </c>
      <c r="B10" s="13">
        <v>109936.29999999999</v>
      </c>
      <c r="C10" s="13"/>
      <c r="D10" s="13"/>
      <c r="E10" s="13"/>
    </row>
    <row r="11" spans="1:5" ht="14.25" customHeight="1">
      <c r="A11" s="11" t="s">
        <v>10</v>
      </c>
      <c r="B11" s="12">
        <v>3009000</v>
      </c>
      <c r="C11" s="12"/>
      <c r="D11" s="12"/>
      <c r="E11" s="12"/>
    </row>
    <row r="12" spans="1:5" ht="14.25" customHeight="1">
      <c r="A12" s="11" t="s">
        <v>11</v>
      </c>
      <c r="B12" s="12">
        <v>799.92</v>
      </c>
      <c r="C12" s="12"/>
      <c r="D12" s="12"/>
      <c r="E12" s="12"/>
    </row>
    <row r="13" spans="1:5" ht="14.25" customHeight="1" thickBot="1">
      <c r="A13" s="11" t="s">
        <v>12</v>
      </c>
      <c r="B13" s="14">
        <f>B7+B11+B12+B8</f>
        <v>3021268.9499999997</v>
      </c>
      <c r="C13" s="14"/>
      <c r="D13" s="14"/>
      <c r="E13" s="14"/>
    </row>
    <row r="14" spans="1:5" ht="39" customHeight="1" thickBot="1">
      <c r="A14" s="15" t="s">
        <v>13</v>
      </c>
      <c r="B14" s="16" t="s">
        <v>14</v>
      </c>
      <c r="C14" s="17" t="s">
        <v>15</v>
      </c>
      <c r="D14" s="18" t="s">
        <v>16</v>
      </c>
      <c r="E14" s="19" t="s">
        <v>17</v>
      </c>
    </row>
    <row r="15" spans="1:7" ht="45" customHeight="1">
      <c r="A15" s="20" t="s">
        <v>18</v>
      </c>
      <c r="B15" s="21">
        <f>584285.64+92421.48</f>
        <v>676707.12</v>
      </c>
      <c r="C15" s="22">
        <f>570345.56+87179.45</f>
        <v>657525.01</v>
      </c>
      <c r="D15" s="23">
        <f>B15-C15</f>
        <v>19182.109999999986</v>
      </c>
      <c r="E15" s="24">
        <v>811165.79</v>
      </c>
      <c r="F15" s="25"/>
      <c r="G15" s="26"/>
    </row>
    <row r="16" spans="1:7" ht="15" customHeight="1">
      <c r="A16" s="27" t="s">
        <v>19</v>
      </c>
      <c r="B16" s="28">
        <v>154942.56</v>
      </c>
      <c r="C16" s="28">
        <v>146154.55</v>
      </c>
      <c r="D16" s="29">
        <f>B16-C16</f>
        <v>8788.01000000001</v>
      </c>
      <c r="E16" s="30">
        <v>542584.11</v>
      </c>
      <c r="F16" s="25"/>
      <c r="G16" s="26"/>
    </row>
    <row r="17" spans="1:7" ht="15" customHeight="1">
      <c r="A17" s="27" t="s">
        <v>20</v>
      </c>
      <c r="B17" s="28">
        <v>19416.35</v>
      </c>
      <c r="C17" s="28">
        <v>18315.06</v>
      </c>
      <c r="D17" s="29">
        <f>B17-C17</f>
        <v>1101.2899999999972</v>
      </c>
      <c r="E17" s="30">
        <v>12644.09</v>
      </c>
      <c r="F17" s="25"/>
      <c r="G17" s="26"/>
    </row>
    <row r="18" spans="1:7" ht="15" customHeight="1">
      <c r="A18" s="27" t="s">
        <v>21</v>
      </c>
      <c r="B18" s="28">
        <v>1650118.61</v>
      </c>
      <c r="C18" s="28">
        <v>1603397.02</v>
      </c>
      <c r="D18" s="29">
        <f>B18-C18</f>
        <v>46721.590000000084</v>
      </c>
      <c r="E18" s="30">
        <v>1046942.89</v>
      </c>
      <c r="F18" s="25"/>
      <c r="G18" s="26"/>
    </row>
    <row r="19" spans="1:7" ht="15" customHeight="1" thickBot="1">
      <c r="A19" s="31" t="s">
        <v>22</v>
      </c>
      <c r="B19" s="32">
        <v>692853.55</v>
      </c>
      <c r="C19" s="32">
        <v>680153.21</v>
      </c>
      <c r="D19" s="33">
        <f>B19-C19</f>
        <v>12700.340000000084</v>
      </c>
      <c r="E19" s="34">
        <v>606806.71</v>
      </c>
      <c r="F19" s="25"/>
      <c r="G19" s="26"/>
    </row>
    <row r="20" spans="1:7" ht="15" customHeight="1" thickBot="1">
      <c r="A20" s="35" t="s">
        <v>23</v>
      </c>
      <c r="B20" s="36">
        <f>SUM(B15:B19)</f>
        <v>3194038.1900000004</v>
      </c>
      <c r="C20" s="36">
        <f>SUM(C15:C19)</f>
        <v>3105544.85</v>
      </c>
      <c r="D20" s="37">
        <f>SUM(D15:D19)</f>
        <v>88493.34000000016</v>
      </c>
      <c r="E20" s="38">
        <f>SUM(E15:E19)</f>
        <v>3020143.59</v>
      </c>
      <c r="F20" s="25"/>
      <c r="G20" s="26"/>
    </row>
    <row r="21" spans="1:7" ht="16.5" thickBot="1">
      <c r="A21" s="39" t="s">
        <v>24</v>
      </c>
      <c r="B21" s="40"/>
      <c r="C21" s="40"/>
      <c r="D21" s="40"/>
      <c r="E21" s="41"/>
      <c r="G21" s="26"/>
    </row>
    <row r="22" spans="1:7" ht="15" customHeight="1">
      <c r="A22" s="42" t="s">
        <v>25</v>
      </c>
      <c r="B22" s="43"/>
      <c r="C22" s="43"/>
      <c r="D22" s="44"/>
      <c r="E22" s="45" t="s">
        <v>26</v>
      </c>
      <c r="F22" s="46"/>
      <c r="G22" s="26"/>
    </row>
    <row r="23" spans="1:7" ht="15" customHeight="1">
      <c r="A23" s="42" t="s">
        <v>27</v>
      </c>
      <c r="B23" s="43"/>
      <c r="C23" s="43"/>
      <c r="D23" s="44"/>
      <c r="E23" s="47">
        <v>114840.9</v>
      </c>
      <c r="F23" s="46"/>
      <c r="G23" s="26"/>
    </row>
    <row r="24" spans="1:7" ht="15" customHeight="1">
      <c r="A24" s="42" t="s">
        <v>28</v>
      </c>
      <c r="B24" s="43"/>
      <c r="C24" s="43"/>
      <c r="D24" s="44"/>
      <c r="E24" s="47">
        <v>45000</v>
      </c>
      <c r="F24" s="46"/>
      <c r="G24" s="26"/>
    </row>
    <row r="25" spans="1:7" ht="15" customHeight="1">
      <c r="A25" s="42" t="s">
        <v>29</v>
      </c>
      <c r="B25" s="43"/>
      <c r="C25" s="43"/>
      <c r="D25" s="44"/>
      <c r="E25" s="47">
        <v>10185.67</v>
      </c>
      <c r="F25" s="46"/>
      <c r="G25" s="26"/>
    </row>
    <row r="26" spans="1:7" ht="15" customHeight="1">
      <c r="A26" s="42" t="s">
        <v>30</v>
      </c>
      <c r="B26" s="43"/>
      <c r="C26" s="43"/>
      <c r="D26" s="44"/>
      <c r="E26" s="47">
        <v>41530.54</v>
      </c>
      <c r="F26" s="46"/>
      <c r="G26" s="26"/>
    </row>
    <row r="27" spans="1:7" ht="15" customHeight="1">
      <c r="A27" s="42" t="s">
        <v>31</v>
      </c>
      <c r="B27" s="43"/>
      <c r="C27" s="43"/>
      <c r="D27" s="44"/>
      <c r="E27" s="47">
        <v>24000</v>
      </c>
      <c r="F27" s="46"/>
      <c r="G27" s="26"/>
    </row>
    <row r="28" spans="1:7" ht="15" customHeight="1">
      <c r="A28" s="42" t="s">
        <v>32</v>
      </c>
      <c r="B28" s="43"/>
      <c r="C28" s="43"/>
      <c r="D28" s="44"/>
      <c r="E28" s="47">
        <v>14000</v>
      </c>
      <c r="F28" s="46"/>
      <c r="G28" s="26"/>
    </row>
    <row r="29" spans="1:7" ht="15" customHeight="1">
      <c r="A29" s="42" t="s">
        <v>33</v>
      </c>
      <c r="B29" s="43"/>
      <c r="C29" s="43"/>
      <c r="D29" s="44"/>
      <c r="E29" s="47">
        <v>211200</v>
      </c>
      <c r="F29" s="46"/>
      <c r="G29" s="26"/>
    </row>
    <row r="30" spans="1:7" ht="15" customHeight="1">
      <c r="A30" s="42" t="s">
        <v>34</v>
      </c>
      <c r="B30" s="43"/>
      <c r="C30" s="43"/>
      <c r="D30" s="44"/>
      <c r="E30" s="47">
        <v>2318.2</v>
      </c>
      <c r="F30" s="46"/>
      <c r="G30" s="26"/>
    </row>
    <row r="31" spans="1:7" ht="15" customHeight="1">
      <c r="A31" s="42" t="s">
        <v>35</v>
      </c>
      <c r="B31" s="43"/>
      <c r="C31" s="43"/>
      <c r="D31" s="44"/>
      <c r="E31" s="47">
        <v>520</v>
      </c>
      <c r="F31" s="46"/>
      <c r="G31" s="26"/>
    </row>
    <row r="32" spans="1:7" ht="15" customHeight="1">
      <c r="A32" s="42" t="s">
        <v>36</v>
      </c>
      <c r="B32" s="43"/>
      <c r="C32" s="43"/>
      <c r="D32" s="44"/>
      <c r="E32" s="47">
        <f>11309+121.57</f>
        <v>11430.57</v>
      </c>
      <c r="F32" s="46"/>
      <c r="G32" s="26"/>
    </row>
    <row r="33" spans="1:7" ht="15" customHeight="1">
      <c r="A33" s="42" t="s">
        <v>37</v>
      </c>
      <c r="B33" s="43"/>
      <c r="C33" s="43"/>
      <c r="D33" s="44"/>
      <c r="E33" s="47">
        <v>334732.59</v>
      </c>
      <c r="F33" s="46"/>
      <c r="G33" s="26"/>
    </row>
    <row r="34" spans="1:7" ht="15" customHeight="1">
      <c r="A34" s="42" t="s">
        <v>38</v>
      </c>
      <c r="B34" s="43"/>
      <c r="C34" s="43"/>
      <c r="D34" s="44"/>
      <c r="E34" s="47">
        <v>1400</v>
      </c>
      <c r="F34" s="46"/>
      <c r="G34" s="26"/>
    </row>
    <row r="35" spans="1:7" ht="15" customHeight="1" thickBot="1">
      <c r="A35" s="48" t="s">
        <v>39</v>
      </c>
      <c r="B35" s="49"/>
      <c r="C35" s="49"/>
      <c r="D35" s="50"/>
      <c r="E35" s="51">
        <v>7.32</v>
      </c>
      <c r="F35" s="46"/>
      <c r="G35" s="26"/>
    </row>
    <row r="36" spans="1:7" ht="15" customHeight="1" thickBot="1">
      <c r="A36" s="52" t="s">
        <v>40</v>
      </c>
      <c r="B36" s="53"/>
      <c r="C36" s="53"/>
      <c r="D36" s="54"/>
      <c r="E36" s="55">
        <f>SUM(E23:E35)</f>
        <v>811165.7899999999</v>
      </c>
      <c r="F36" s="46"/>
      <c r="G36" s="26"/>
    </row>
    <row r="37" spans="1:6" ht="19.5" customHeight="1" thickBot="1">
      <c r="A37" s="56" t="s">
        <v>41</v>
      </c>
      <c r="B37" s="57"/>
      <c r="C37" s="57"/>
      <c r="D37" s="57"/>
      <c r="E37" s="58"/>
      <c r="F37" s="59"/>
    </row>
    <row r="38" spans="1:5" ht="15.75" customHeight="1">
      <c r="A38" s="60" t="s">
        <v>42</v>
      </c>
      <c r="B38" s="60"/>
      <c r="C38" s="60"/>
      <c r="D38" s="60"/>
      <c r="E38" s="61">
        <v>2655</v>
      </c>
    </row>
    <row r="39" spans="1:5" ht="15.75" customHeight="1">
      <c r="A39" s="60" t="s">
        <v>43</v>
      </c>
      <c r="B39" s="60"/>
      <c r="C39" s="60"/>
      <c r="D39" s="60"/>
      <c r="E39" s="61">
        <v>75400</v>
      </c>
    </row>
    <row r="40" spans="1:5" ht="15.75" customHeight="1">
      <c r="A40" s="60" t="s">
        <v>44</v>
      </c>
      <c r="B40" s="60"/>
      <c r="C40" s="60"/>
      <c r="D40" s="60"/>
      <c r="E40" s="61">
        <f>344277.98+34353.34</f>
        <v>378631.31999999995</v>
      </c>
    </row>
    <row r="41" spans="1:5" ht="15.75" customHeight="1" thickBot="1">
      <c r="A41" s="60" t="s">
        <v>45</v>
      </c>
      <c r="B41" s="60"/>
      <c r="C41" s="60"/>
      <c r="D41" s="60"/>
      <c r="E41" s="61">
        <v>85897.79</v>
      </c>
    </row>
    <row r="42" spans="1:5" ht="23.25" customHeight="1" thickBot="1">
      <c r="A42" s="62"/>
      <c r="B42" s="63"/>
      <c r="C42" s="63"/>
      <c r="D42" s="63"/>
      <c r="E42" s="64">
        <f>SUM(E38:E41)</f>
        <v>542584.11</v>
      </c>
    </row>
    <row r="43" spans="1:5" ht="16.5" thickBot="1">
      <c r="A43" s="65" t="s">
        <v>46</v>
      </c>
      <c r="B43" s="66"/>
      <c r="C43" s="66"/>
      <c r="D43" s="66"/>
      <c r="E43" s="67"/>
    </row>
    <row r="44" spans="1:5" s="4" customFormat="1" ht="30.75" customHeight="1" thickBot="1">
      <c r="A44" s="68"/>
      <c r="B44" s="69"/>
      <c r="C44" s="70" t="s">
        <v>47</v>
      </c>
      <c r="D44" s="70" t="s">
        <v>48</v>
      </c>
      <c r="E44" s="70" t="s">
        <v>49</v>
      </c>
    </row>
    <row r="45" spans="1:5" s="4" customFormat="1" ht="12.75" customHeight="1" hidden="1">
      <c r="A45" s="71" t="s">
        <v>50</v>
      </c>
      <c r="B45" s="72">
        <v>0</v>
      </c>
      <c r="C45" s="72">
        <v>8134012.74</v>
      </c>
      <c r="D45" s="73">
        <v>10101832.62</v>
      </c>
      <c r="E45" s="74">
        <f>D45-C45+B45</f>
        <v>1967819.879999999</v>
      </c>
    </row>
    <row r="46" spans="1:5" s="4" customFormat="1" ht="12.75" customHeight="1" hidden="1">
      <c r="A46" s="75" t="s">
        <v>51</v>
      </c>
      <c r="B46" s="76">
        <v>1967819.88</v>
      </c>
      <c r="C46" s="76">
        <v>7402955.800000001</v>
      </c>
      <c r="D46" s="77">
        <v>7886011.8</v>
      </c>
      <c r="E46" s="78">
        <f>D46-C46+B46</f>
        <v>2450875.879999999</v>
      </c>
    </row>
    <row r="47" spans="1:6" s="4" customFormat="1" ht="13.5" thickBot="1">
      <c r="A47" s="79" t="s">
        <v>52</v>
      </c>
      <c r="B47" s="80"/>
      <c r="C47" s="81">
        <f>B13</f>
        <v>3021268.9499999997</v>
      </c>
      <c r="D47" s="81">
        <f>E20</f>
        <v>3020143.59</v>
      </c>
      <c r="E47" s="82">
        <f>B47+C47-D47</f>
        <v>1125.3599999998696</v>
      </c>
      <c r="F47" s="83"/>
    </row>
    <row r="48" spans="1:5" ht="20.25" customHeight="1">
      <c r="A48" s="84" t="s">
        <v>53</v>
      </c>
      <c r="B48" s="84"/>
      <c r="E48" s="85">
        <v>221122.23</v>
      </c>
    </row>
    <row r="49" spans="1:5" ht="28.5" customHeight="1">
      <c r="A49" s="86" t="s">
        <v>54</v>
      </c>
      <c r="B49" s="86"/>
      <c r="E49" s="87">
        <f>E51+E52+E53</f>
        <v>596545.56</v>
      </c>
    </row>
    <row r="50" spans="1:5" ht="14.25" hidden="1">
      <c r="A50" s="88" t="s">
        <v>55</v>
      </c>
      <c r="E50" s="87"/>
    </row>
    <row r="51" spans="1:5" ht="14.25" hidden="1">
      <c r="A51" s="89" t="s">
        <v>28</v>
      </c>
      <c r="E51" s="90">
        <v>55000</v>
      </c>
    </row>
    <row r="52" spans="1:5" ht="14.25" hidden="1">
      <c r="A52" s="91" t="s">
        <v>56</v>
      </c>
      <c r="E52" s="90">
        <v>10005.16</v>
      </c>
    </row>
    <row r="53" spans="1:5" ht="12.75" hidden="1">
      <c r="A53" s="91" t="s">
        <v>57</v>
      </c>
      <c r="E53" s="25">
        <v>531540.4</v>
      </c>
    </row>
    <row r="54" ht="12.75" hidden="1"/>
    <row r="55" ht="12.75" hidden="1"/>
    <row r="57" spans="1:5" ht="12.75">
      <c r="A57" s="92" t="s">
        <v>58</v>
      </c>
      <c r="E57" s="92" t="s">
        <v>59</v>
      </c>
    </row>
  </sheetData>
  <sheetProtection/>
  <mergeCells count="40">
    <mergeCell ref="A44:B44"/>
    <mergeCell ref="A47:B47"/>
    <mergeCell ref="A48:B48"/>
    <mergeCell ref="A49:B49"/>
    <mergeCell ref="A38:D38"/>
    <mergeCell ref="A39:D39"/>
    <mergeCell ref="A40:D40"/>
    <mergeCell ref="A41:D41"/>
    <mergeCell ref="A42:D42"/>
    <mergeCell ref="A43:E43"/>
    <mergeCell ref="A32:D32"/>
    <mergeCell ref="A33:D33"/>
    <mergeCell ref="A34:D34"/>
    <mergeCell ref="A35:D35"/>
    <mergeCell ref="A36:D36"/>
    <mergeCell ref="A37:E37"/>
    <mergeCell ref="A26:D26"/>
    <mergeCell ref="A27:D27"/>
    <mergeCell ref="A28:D28"/>
    <mergeCell ref="A29:D29"/>
    <mergeCell ref="A30:D30"/>
    <mergeCell ref="A31:D31"/>
    <mergeCell ref="B13:E13"/>
    <mergeCell ref="A21:E21"/>
    <mergeCell ref="A22:D22"/>
    <mergeCell ref="A23:D23"/>
    <mergeCell ref="A24:D24"/>
    <mergeCell ref="A25:D25"/>
    <mergeCell ref="B7:E7"/>
    <mergeCell ref="B8:E8"/>
    <mergeCell ref="B9:E9"/>
    <mergeCell ref="B10:E10"/>
    <mergeCell ref="B11:E11"/>
    <mergeCell ref="B12:E12"/>
    <mergeCell ref="D1:E1"/>
    <mergeCell ref="A2:E2"/>
    <mergeCell ref="A3:E3"/>
    <mergeCell ref="A4:E4"/>
    <mergeCell ref="A5:D5"/>
    <mergeCell ref="B6:E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dcterms:created xsi:type="dcterms:W3CDTF">2015-09-16T09:59:02Z</dcterms:created>
  <dcterms:modified xsi:type="dcterms:W3CDTF">2015-09-16T09:59:26Z</dcterms:modified>
  <cp:category/>
  <cp:version/>
  <cp:contentType/>
  <cp:contentStatus/>
</cp:coreProperties>
</file>